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<sst xmlns="http://schemas.openxmlformats.org/spreadsheetml/2006/main" count="51" uniqueCount="44">
  <si>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</si>
  <si>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</si>
  <si>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</si>
  <si>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</si>
  <si>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</si>
  <si>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</si>
  <si>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</si>
  <si>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</si>
  <si>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</si>
  <si>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</si>
  <si>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</si>
  <si>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</si>
  <si>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</si>
  <si>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</si>
  <si>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</si>
  <si>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</si>
  <si>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</si>
  <si>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</si>
  <si>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</si>
  <si>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</si>
  <si>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</si>
  <si>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</si>
  <si>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</si>
  <si>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</si>
  <si>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</si>
  <si>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</si>
  <si>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</si>
  <si>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</si>
  <si>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</si>
  <si>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</si>
  <si>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</si>
  <si>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</si>
  <si>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</si>
  <si>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</si>
  <si>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</si>
  <si>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</si>
  <si>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</si>
  <si>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</si>
  <si>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Lympstone Parish Council</t>
  </si>
  <si>
    <t>Devon</t>
  </si>
  <si>
    <t>2018/19</t>
  </si>
  <si>
    <t>2019/20</t>
  </si>
  <si>
    <t>Payments were greater in 2018/19 due to: 5/11/18 Play area resurface £8,666.50; 4/2/19 Air Ambulance column installed £6,877.31</t>
  </si>
  <si>
    <t>Income was greater in 2018/19 due to: 29/10/19 EDDC CIL £1825.90, 25/1/19 Groundwork UK grant £8159.00, 21/3/19; HMRC VAT Claim of £10,060.99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</si>
</sst>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6">
      <selection activeCell="F15" sqref="F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3.5">
      <c r="A4" s="1" t="s">
        <v>37</v>
      </c>
    </row>
    <row r="5" spans="1:13" ht="83.25" customHeight="1">
      <c r="A5" s="47" t="s">
        <v>35</v>
      </c>
      <c r="B5" s="48"/>
      <c r="C5" s="48"/>
      <c r="D5" s="48"/>
      <c r="E5" s="48"/>
      <c r="F5" s="48"/>
      <c r="G5" s="48"/>
      <c r="H5" s="48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54165</v>
      </c>
      <c r="F11" s="8">
        <v>59756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46564</v>
      </c>
      <c r="F13" s="8">
        <v>46792</v>
      </c>
      <c r="G13" s="5">
        <f>F13-D13</f>
        <v>228</v>
      </c>
      <c r="H13" s="6">
        <f>IF((D13&gt;F13),(D13-F13)/D13,IF(D13&lt;F13,-(D13-F13)/D13,IF(D13=F13,0)))</f>
        <v>0.004896486556137789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36444</v>
      </c>
      <c r="F15" s="8">
        <v>14912</v>
      </c>
      <c r="G15" s="5">
        <f>F15-D15</f>
        <v>-21532</v>
      </c>
      <c r="H15" s="6">
        <f>IF((D15&gt;F15),(D15-F15)/D15,IF(D15&lt;F15,-(D15-F15)/D15,IF(D15=F15,0)))</f>
        <v>0.5908242783448578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43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10559</v>
      </c>
      <c r="F17" s="8">
        <v>10495</v>
      </c>
      <c r="G17" s="5">
        <f>F17-D17</f>
        <v>-64</v>
      </c>
      <c r="H17" s="6">
        <f>IF((D17&gt;F17),(D17-F17)/D17,IF(D17&lt;F17,-(D17-F17)/D17,IF(D17=F17,0)))</f>
        <v>0.006061180035988257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66858</v>
      </c>
      <c r="F21" s="8">
        <v>50814</v>
      </c>
      <c r="G21" s="5">
        <f>F21-D21</f>
        <v>-16044</v>
      </c>
      <c r="H21" s="6">
        <f>IF((D21&gt;F21),(D21-F21)/D21,IF(D21&lt;F21,-(D21-F21)/D21,IF(D21=F21,0)))</f>
        <v>0.23997128241945617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59756</v>
      </c>
      <c r="F23" s="2">
        <f>F11+F13+F15-F17-F19-F21</f>
        <v>60151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59756</v>
      </c>
      <c r="F26" s="8">
        <v>60151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169598</v>
      </c>
      <c r="F28" s="8">
        <v>172348</v>
      </c>
      <c r="G28" s="5">
        <f>F28-D28</f>
        <v>2750</v>
      </c>
      <c r="H28" s="6">
        <f>IF((D28&gt;F28),(D28-F28)/D28,IF(D28&lt;F28,-(D28-F28)/D28,IF(D28=F28,0)))</f>
        <v>0.016214813853936957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Lympstonepc</cp:lastModifiedBy>
  <cp:lastPrinted>2020-07-24T10:21:48Z</cp:lastPrinted>
  <dcterms:created xsi:type="dcterms:W3CDTF">2012-07-11T10:01:28Z</dcterms:created>
  <dcterms:modified xsi:type="dcterms:W3CDTF">2020-07-24T10:45:38Z</dcterms:modified>
  <cp:category/>
  <cp:version/>
  <cp:contentType/>
  <cp:contentStatus/>
</cp:coreProperties>
</file>